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alimentosparaaprender-my.sharepoint.com/personal/vgalindo_uapa-pae_gov_co/Documents/Escritorio/6. PAI/2025/Planes Decreto 612 de 2018_Preliminar/"/>
    </mc:Choice>
  </mc:AlternateContent>
  <xr:revisionPtr revIDLastSave="7" documentId="13_ncr:1_{6E706EE9-0C99-49D6-A654-5A234EC265C6}" xr6:coauthVersionLast="47" xr6:coauthVersionMax="47" xr10:uidLastSave="{AC3C6BED-19AE-432E-9E8C-6C04FFEDCD46}"/>
  <bookViews>
    <workbookView xWindow="-120" yWindow="-120" windowWidth="20730" windowHeight="11040" xr2:uid="{00000000-000D-0000-FFFF-FFFF00000000}"/>
  </bookViews>
  <sheets>
    <sheet name="Plan_612" sheetId="1" r:id="rId1"/>
    <sheet name="Hoja2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4" i="1" l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AA64" i="1"/>
  <c r="AA65" i="1"/>
  <c r="A65" i="1" s="1"/>
  <c r="AA66" i="1"/>
  <c r="A66" i="1" s="1"/>
  <c r="AA67" i="1"/>
  <c r="A67" i="1" s="1"/>
  <c r="AA68" i="1"/>
  <c r="AA69" i="1"/>
  <c r="AA70" i="1"/>
  <c r="AA71" i="1"/>
  <c r="F11" i="1"/>
  <c r="F12" i="1"/>
  <c r="F13" i="1"/>
  <c r="F14" i="1"/>
  <c r="F15" i="1"/>
  <c r="F16" i="1"/>
  <c r="F17" i="1"/>
  <c r="F18" i="1"/>
  <c r="F19" i="1"/>
  <c r="F20" i="1"/>
  <c r="F21" i="1"/>
  <c r="F9" i="1"/>
  <c r="F10" i="1"/>
  <c r="F8" i="1"/>
  <c r="AA7" i="1"/>
  <c r="A7" i="1" s="1"/>
  <c r="J3" i="1"/>
  <c r="F7" i="1"/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</calcChain>
</file>

<file path=xl/sharedStrings.xml><?xml version="1.0" encoding="utf-8"?>
<sst xmlns="http://schemas.openxmlformats.org/spreadsheetml/2006/main" count="203" uniqueCount="100">
  <si>
    <t>No.</t>
  </si>
  <si>
    <t>ACTIVIDAD</t>
  </si>
  <si>
    <t>INDICADOR</t>
  </si>
  <si>
    <t>FECHA INICIO</t>
  </si>
  <si>
    <t>FECHA FIN</t>
  </si>
  <si>
    <t>PERIODICIDAD</t>
  </si>
  <si>
    <t>RESPONSABLE</t>
  </si>
  <si>
    <t>INSTANCIA APROBADORA</t>
  </si>
  <si>
    <t>Diaria</t>
  </si>
  <si>
    <t>Semanal</t>
  </si>
  <si>
    <t>Quincenal</t>
  </si>
  <si>
    <t>Mensual</t>
  </si>
  <si>
    <t>Bimestral</t>
  </si>
  <si>
    <t>Trimestral</t>
  </si>
  <si>
    <t>Semestral</t>
  </si>
  <si>
    <t>Anual</t>
  </si>
  <si>
    <t>POLÍTICA DEL MIPG RELACIONADA</t>
  </si>
  <si>
    <t>POLÍTICA MIPG</t>
  </si>
  <si>
    <t>PROCESOS</t>
  </si>
  <si>
    <t>Direccionamiento estratégico</t>
  </si>
  <si>
    <t>Comunicación estratégica</t>
  </si>
  <si>
    <t>Evaluación y mejoramiento continuo</t>
  </si>
  <si>
    <t>Gestión jurídica </t>
  </si>
  <si>
    <t>Gestión de los recursos financieros del PAE</t>
  </si>
  <si>
    <t>Gestión de la tecnología e información</t>
  </si>
  <si>
    <t>Gestión de la calidad e innovación de la alimentación escolar. </t>
  </si>
  <si>
    <t>Gestión integral para la prestación del servicio PAE </t>
  </si>
  <si>
    <t>Gestión contractual y adquisiciones </t>
  </si>
  <si>
    <t>Gestión del talento humano </t>
  </si>
  <si>
    <t>Gestión documental </t>
  </si>
  <si>
    <t>Relación Estado ciudadano</t>
  </si>
  <si>
    <t>Gestión financiera </t>
  </si>
  <si>
    <t>1. Plan Institucional de Archivos - PINAR</t>
  </si>
  <si>
    <t>2. Plan Anual de Adquisiciones - PAA</t>
  </si>
  <si>
    <t>3. Plan Anual de Vacantes</t>
  </si>
  <si>
    <t>4. Plan de Previsión de Recursos Humanos</t>
  </si>
  <si>
    <t>5. Plan Estratégico de Talento Humano</t>
  </si>
  <si>
    <t>6. Plan Institucional de Capacitación - PIC</t>
  </si>
  <si>
    <t>7. Plan de Incentivos Institucionales</t>
  </si>
  <si>
    <t>8. Plan de Trabajo Anual de Seguridad y Salud en el Trabajo</t>
  </si>
  <si>
    <t>9. Plan de Anticorrupción y de Atención al Ciudadano – PAAC Transición al Programa de Transparencia y Ética Pública - PTEP</t>
  </si>
  <si>
    <t>10. Plan Estratégico de Tecnologías de la Información y las Comunicaciones - PETI</t>
  </si>
  <si>
    <t>11. Plan de Tratamiento de Riesgos de Seguridad y Privacidad de la Información</t>
  </si>
  <si>
    <t>12. Plan de Seguridad y Privacidad de la Información</t>
  </si>
  <si>
    <t>PLANES D-612</t>
  </si>
  <si>
    <t>GESTIÓN ESTRATÉGICA DEL TALENTO HUMANO</t>
  </si>
  <si>
    <t>INTEGRIDAD</t>
  </si>
  <si>
    <t>PLANEACIÓN INSTITUCIONAL</t>
  </si>
  <si>
    <t>GESTIÓN PRESUPUESTAL Y EFICIENCIA DEL GASTO PÚBLICO</t>
  </si>
  <si>
    <t>COMPRAS Y CONTRATACIÓN PÚBLICA</t>
  </si>
  <si>
    <t>FORTALECIMIENTO ORGANIZACIONAL Y SIMPLIFICACIÓN DE PROCESOS</t>
  </si>
  <si>
    <t>GOBIERNO DIGITAL</t>
  </si>
  <si>
    <t>SEGURIDAD DIGITAL</t>
  </si>
  <si>
    <t>DEFENSA JURÍDICA</t>
  </si>
  <si>
    <t>MEJORA NORMATIVA</t>
  </si>
  <si>
    <t>SERVICIO AL CIUDADANO</t>
  </si>
  <si>
    <t>RACIONALIZACIÓN DE TRÁMITES</t>
  </si>
  <si>
    <t>PARTICIPACIÓN CIUDADANA EN LA GESTIÓN PÚBLICA</t>
  </si>
  <si>
    <t>SEGUIMIENTO Y EVALUACIÓN DEL DESEMPEÑO INSTITUCIONAL</t>
  </si>
  <si>
    <t>TRANSPARENCIA, ACCESO A LA INFORMACIÓN Y LUCHA CONTRA LA CORRUPCIÓN</t>
  </si>
  <si>
    <t>GESTIÓN DOCUMENTAL</t>
  </si>
  <si>
    <t>GESTIÓN DE LA INFORMACIÓN ESTADÍSTICA</t>
  </si>
  <si>
    <t>GESTIÓN DEL CONOCIMIENTO</t>
  </si>
  <si>
    <t>CONTROL INTERNO</t>
  </si>
  <si>
    <t>PLAN:</t>
  </si>
  <si>
    <t>Subd. Corporativa - Documental</t>
  </si>
  <si>
    <t>Subd. Corporativa - Talento Humano</t>
  </si>
  <si>
    <t>Direc. General - Planeación</t>
  </si>
  <si>
    <t>Subd. Información</t>
  </si>
  <si>
    <t>Subd. Corporativa - Presupuesto</t>
  </si>
  <si>
    <t>RESULT. POL. 2023</t>
  </si>
  <si>
    <t>N/A</t>
  </si>
  <si>
    <t>ENTREGABLE DE LA ACTIVIDAD</t>
  </si>
  <si>
    <t>Infome, listas de asistencia y fotos</t>
  </si>
  <si>
    <t>Subdirectora de Gestión Corporativa</t>
  </si>
  <si>
    <t>(# de actividades desarrolladas/# de actividades programadas)*100</t>
  </si>
  <si>
    <t>Realizar actividades de capacitación que contribuyan al fortalecimiento de las habilidades de comunicación de los funcionarios de la UApA</t>
  </si>
  <si>
    <t>Realizar actividades de capacitación que contribuyan al fortalecimiento de las tareas de gestión documental y lenguaje claro en los funcionarios de la UApA</t>
  </si>
  <si>
    <t xml:space="preserve">Realizar actividades de capacitación que contribuyan al fortalecimiento de la resolución de problemas o conflictos al interior de la UApA </t>
  </si>
  <si>
    <t xml:space="preserve">Realizar actividades de capacitación que contribuyan al fortalecimiento del tema de  manejo de estrés en los funcionarios de la UApA </t>
  </si>
  <si>
    <t>240-03</t>
  </si>
  <si>
    <t>Realizar actividades de capacitación que contribuyan al fortalecimiento del tema de  gestión del tiempo en los funcionarios de la UApA</t>
  </si>
  <si>
    <t>Realizar actividades de capacitación que contribuyan al fortalecimiento del tema de  habilidades blandas, trabajo en equipo, comunicación asertiva y liderazgo en los funcionarios de la UApA</t>
  </si>
  <si>
    <t>Realizar actividades de capacitación que contribuyan al fortalecimiento del tema del Modelo Integrado de Planeación y Gestión en los funcionarios de la UApA</t>
  </si>
  <si>
    <t>Realizar actividades de capacitación que contribuyan al fortalecimiento del tema del Oficce 365, Excel básico y avanzado en los funcionarios de la UApA</t>
  </si>
  <si>
    <t>Realizar actividades de capacitación que contribuyan al fortalecimiento del tema del Oficce 365, Power point en los funcionarios de la UApA</t>
  </si>
  <si>
    <t>Realizar actividades de capacitación que contribuyan al fortalecimiento del tema de sensibilización sobre discapacidad en los funcionarios de la UApA</t>
  </si>
  <si>
    <t>Realizar actividades de capacitación que contribuyan al fortalecimiento del tema de protección de datos personales y privacidad en los funcionarios de la UApA</t>
  </si>
  <si>
    <t xml:space="preserve">Realizar actividades de capacitación que contribuyan al fortalecimiento del tema de conflictos de interés en los funcionarios de la UApA </t>
  </si>
  <si>
    <t>Realizar actividades de capacitación que contribuyan al fortalecimiento del tema de inclusión y accesibilidad para personas con discapacidad en los funcionarios de la UApA</t>
  </si>
  <si>
    <t>Realizar actividades de capacitación que contribuyan al fortalecimiento del tema de ORFEO en los funcionarios de la UApA</t>
  </si>
  <si>
    <t xml:space="preserve">Realizar actividades de capacitación que contribuyan al fortalecimiento del tema de atención de los grupos de valor y de interés y ciudadanía en general en los funcionarios de la UApA </t>
  </si>
  <si>
    <t>Realizar actividades de capacitación que contribuyan al fortalecimiento del tema de transformación digital en los funcionarios de la UApA</t>
  </si>
  <si>
    <t>Realizar actividades de capacitación que contribuyan al fortalecimiento del tema de gestión del conocimiento en los funcionarios de la UApA</t>
  </si>
  <si>
    <t>Realizar actividades de capacitación que contribuyan al fortalecimiento del tema de resiliencia en los funcionarios de la UApA</t>
  </si>
  <si>
    <t xml:space="preserve">          UNIDAD ADMINISTRATIVA ESPECIAL DE ALIMENTACIÓN ESCOLAR - ALIMENTOS PARA APRENDER</t>
  </si>
  <si>
    <r>
      <rPr>
        <b/>
        <sz val="11"/>
        <color theme="1"/>
        <rFont val="Calibri"/>
        <family val="2"/>
        <scheme val="minor"/>
      </rPr>
      <t>Anexo.</t>
    </r>
    <r>
      <rPr>
        <sz val="11"/>
        <color theme="1"/>
        <rFont val="Calibri"/>
        <family val="2"/>
        <scheme val="minor"/>
      </rPr>
      <t xml:space="preserve"> Plan de implementación vigencia 2025</t>
    </r>
  </si>
  <si>
    <t>CÓDIGO ACTIVIDAD PAI</t>
  </si>
  <si>
    <t>RESULTADOS IDI 2023</t>
  </si>
  <si>
    <t xml:space="preserve">Realizar actividades de capacitación que contribuyan al fortalecimiento del tema de diversidad de género y atención inclusiva en los funcionarios de la UApA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</si>
</sst>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m/yyyy;@"/>
  </numFmts>
  <fonts count="9" x14ac:knownFonts="1"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Arial Narrow"/>
      <family val="2"/>
    </font>
    <font>
      <sz val="8"/>
      <name val="Arial Narrow"/>
      <family val="2"/>
    </font>
    <font>
      <sz val="10"/>
      <color theme="1"/>
      <name val="Arial Narrow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theme="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/>
    <xf numFmtId="0" fontId="1" fillId="3" borderId="2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vertical="center" wrapText="1"/>
    </xf>
    <xf numFmtId="2" fontId="4" fillId="0" borderId="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5" fillId="2" borderId="0" xfId="0" applyFont="1" applyFill="1" applyAlignment="1">
      <alignment horizontal="center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2" fontId="0" fillId="0" borderId="0" xfId="0" applyNumberFormat="1" applyFont="1" applyAlignment="1">
      <alignment horizontal="center" vertical="center" wrapText="1"/>
    </xf>
    <xf numFmtId="164" fontId="0" fillId="0" borderId="0" xfId="0" applyNumberFormat="1" applyFont="1" applyAlignment="1" applyProtection="1">
      <alignment vertical="center" wrapText="1"/>
      <protection locked="0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6" borderId="0" xfId="0" applyFont="1" applyFill="1" applyAlignment="1" applyProtection="1">
      <alignment horizontal="center" vertical="center" wrapText="1"/>
      <protection locked="0"/>
    </xf>
    <xf numFmtId="2" fontId="0" fillId="6" borderId="0" xfId="0" applyNumberFormat="1" applyFont="1" applyFill="1" applyAlignment="1">
      <alignment horizontal="center" vertical="center" wrapText="1"/>
    </xf>
    <xf numFmtId="164" fontId="0" fillId="6" borderId="0" xfId="0" applyNumberFormat="1" applyFont="1" applyFill="1" applyAlignment="1" applyProtection="1">
      <alignment vertical="center" wrapText="1"/>
      <protection locked="0"/>
    </xf>
    <xf numFmtId="0" fontId="0" fillId="6" borderId="0" xfId="0" applyFont="1" applyFill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0" fillId="6" borderId="0" xfId="0" applyFont="1" applyFill="1" applyAlignment="1" applyProtection="1">
      <alignment horizontal="justify" vertical="center" wrapText="1"/>
      <protection locked="0"/>
    </xf>
    <xf numFmtId="0" fontId="0" fillId="7" borderId="0" xfId="0" applyFont="1" applyFill="1" applyAlignment="1">
      <alignment horizontal="center" vertical="center" wrapText="1"/>
    </xf>
    <xf numFmtId="0" fontId="0" fillId="7" borderId="0" xfId="0" applyFont="1" applyFill="1" applyAlignment="1" applyProtection="1">
      <alignment horizontal="justify" vertical="center" wrapText="1"/>
      <protection locked="0"/>
    </xf>
    <xf numFmtId="0" fontId="0" fillId="7" borderId="0" xfId="0" applyFont="1" applyFill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8" fillId="5" borderId="0" xfId="0" applyFont="1" applyFill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/>
    </xf>
    <xf numFmtId="0" fontId="0" fillId="8" borderId="0" xfId="0" applyFont="1" applyFill="1" applyAlignment="1" applyProtection="1">
      <alignment horizontal="center" vertical="center" wrapText="1"/>
      <protection locked="0"/>
    </xf>
  </cellXfs>
  <cellStyles count="1">
    <cellStyle name="Normal" xfId="0" builtinId="0"/>
  </cellStyles>
  <dxfs count="3">
    <dxf>
      <fill>
        <patternFill>
          <bgColor theme="4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225136</xdr:colOff>
      <xdr:row>0</xdr:row>
      <xdr:rowOff>69273</xdr:rowOff>
    </xdr:from>
    <xdr:to>
      <xdr:col>1</xdr:col>
      <xdr:colOff>1361476</xdr:colOff>
      <xdr:row>1</xdr:row>
      <xdr:rowOff>274156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91C3810-6C63-476C-8AA2-3071791A00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3454" y="69273"/>
          <a:ext cx="1136340" cy="55124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71"/>
  <sheetViews>
    <sheetView showGridLines="0" tabSelected="1" topLeftCell="A13" zoomScale="110" zoomScaleNormal="110" workbookViewId="0">
      <selection activeCell="B12" sqref="B12"/>
    </sheetView>
  </sheetViews>
  <sheetFormatPr baseColWidth="10" defaultColWidth="11.42578125" defaultRowHeight="15" x14ac:dyDescent="0.25"/>
  <cols>
    <col min="1" max="1" width="6" style="17" customWidth="1"/>
    <col min="2" max="2" width="31.42578125" style="11" customWidth="1"/>
    <col min="3" max="3" width="31.5703125" style="17" customWidth="1"/>
    <col min="4" max="4" width="10.28515625" style="11" customWidth="1"/>
    <col min="5" max="5" width="25.7109375" style="17" customWidth="1"/>
    <col min="6" max="6" width="11" style="11" customWidth="1"/>
    <col min="7" max="7" width="14.42578125" style="11" customWidth="1"/>
    <col min="8" max="9" width="11" style="11" customWidth="1"/>
    <col min="10" max="10" width="27" style="11" customWidth="1"/>
    <col min="11" max="11" width="22.42578125" style="11" customWidth="1"/>
    <col min="12" max="26" width="11.5703125" style="11" customWidth="1"/>
    <col min="27" max="27" width="6.28515625" style="11" hidden="1" customWidth="1"/>
    <col min="28" max="28" width="5.42578125" style="11" hidden="1" customWidth="1"/>
    <col min="29" max="16384" width="11.42578125" style="11"/>
  </cols>
  <sheetData>
    <row r="1" spans="1:27" ht="27" customHeight="1" x14ac:dyDescent="0.25">
      <c r="A1" s="30"/>
      <c r="B1" s="30"/>
      <c r="C1" s="34" t="s">
        <v>95</v>
      </c>
      <c r="D1" s="34"/>
      <c r="E1" s="34"/>
      <c r="F1" s="34"/>
      <c r="G1" s="34"/>
      <c r="H1" s="34"/>
      <c r="I1" s="34"/>
      <c r="J1" s="34"/>
      <c r="K1" s="34"/>
    </row>
    <row r="2" spans="1:27" ht="27" customHeight="1" x14ac:dyDescent="0.25">
      <c r="A2" s="30"/>
      <c r="B2" s="30"/>
      <c r="C2" s="34"/>
      <c r="D2" s="34"/>
      <c r="E2" s="34"/>
      <c r="F2" s="34"/>
      <c r="G2" s="34"/>
      <c r="H2" s="34"/>
      <c r="I2" s="34"/>
      <c r="J2" s="34"/>
      <c r="K2" s="34"/>
    </row>
    <row r="3" spans="1:27" ht="27" customHeight="1" x14ac:dyDescent="0.25">
      <c r="A3" s="35" t="s">
        <v>64</v>
      </c>
      <c r="B3" s="35"/>
      <c r="C3" s="32" t="s">
        <v>37</v>
      </c>
      <c r="D3" s="32"/>
      <c r="E3" s="32"/>
      <c r="F3" s="32"/>
      <c r="G3" s="32"/>
      <c r="H3" s="32"/>
      <c r="I3" s="32"/>
      <c r="J3" s="33" t="str">
        <f>IF(C3="","",VLOOKUP(C3,Hoja2!$D$2:$F$20,2,0))</f>
        <v>Subd. Corporativa - Talento Humano</v>
      </c>
      <c r="K3" s="33"/>
    </row>
    <row r="4" spans="1:27" ht="30" customHeight="1" x14ac:dyDescent="0.25">
      <c r="A4" s="29" t="s">
        <v>96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18"/>
    </row>
    <row r="5" spans="1:27" ht="25.5" customHeight="1" x14ac:dyDescent="0.25"/>
    <row r="6" spans="1:27" ht="50.25" customHeight="1" x14ac:dyDescent="0.25">
      <c r="A6" s="12" t="s">
        <v>0</v>
      </c>
      <c r="B6" s="12" t="s">
        <v>1</v>
      </c>
      <c r="C6" s="12" t="s">
        <v>2</v>
      </c>
      <c r="D6" s="24" t="s">
        <v>97</v>
      </c>
      <c r="E6" s="12" t="s">
        <v>16</v>
      </c>
      <c r="F6" s="24" t="s">
        <v>98</v>
      </c>
      <c r="G6" s="12" t="s">
        <v>5</v>
      </c>
      <c r="H6" s="12" t="s">
        <v>3</v>
      </c>
      <c r="I6" s="12" t="s">
        <v>4</v>
      </c>
      <c r="J6" s="12" t="s">
        <v>72</v>
      </c>
      <c r="K6" s="12" t="s">
        <v>7</v>
      </c>
    </row>
    <row r="7" spans="1:27" ht="74.25" customHeight="1" x14ac:dyDescent="0.25">
      <c r="A7" s="22">
        <f>IF(AA7="","",AA7)</f>
        <v>1</v>
      </c>
      <c r="B7" s="25" t="s">
        <v>76</v>
      </c>
      <c r="C7" s="36" t="s">
        <v>75</v>
      </c>
      <c r="D7" s="31" t="s">
        <v>80</v>
      </c>
      <c r="E7" s="19" t="s">
        <v>45</v>
      </c>
      <c r="F7" s="20">
        <f>IF(E7="","",VLOOKUP(E7,Hoja2!$B$2:$F$20,5,0))</f>
        <v>89.8</v>
      </c>
      <c r="G7" s="19" t="s">
        <v>15</v>
      </c>
      <c r="H7" s="21">
        <v>45691</v>
      </c>
      <c r="I7" s="21">
        <v>46022</v>
      </c>
      <c r="J7" s="19" t="s">
        <v>73</v>
      </c>
      <c r="K7" s="19" t="s">
        <v>74</v>
      </c>
      <c r="AA7" s="11">
        <f>IF(B7="","",1)</f>
        <v>1</v>
      </c>
    </row>
    <row r="8" spans="1:27" ht="81" customHeight="1" x14ac:dyDescent="0.25">
      <c r="A8" s="26">
        <f>IF(AA8="","",A7+1)</f>
        <v>2</v>
      </c>
      <c r="B8" s="27" t="s">
        <v>77</v>
      </c>
      <c r="C8" s="28" t="s">
        <v>75</v>
      </c>
      <c r="D8" s="31"/>
      <c r="E8" s="19" t="s">
        <v>45</v>
      </c>
      <c r="F8" s="20">
        <f>IF(E8="","",VLOOKUP(E8,Hoja2!$B$2:$F$20,5,0))</f>
        <v>89.8</v>
      </c>
      <c r="G8" s="19" t="s">
        <v>15</v>
      </c>
      <c r="H8" s="21">
        <v>45691</v>
      </c>
      <c r="I8" s="21">
        <v>46022</v>
      </c>
      <c r="J8" s="19" t="s">
        <v>73</v>
      </c>
      <c r="K8" s="19" t="s">
        <v>74</v>
      </c>
      <c r="AA8" s="11">
        <f t="shared" ref="AA8:AA71" si="0">IF(B8="","",1)</f>
        <v>1</v>
      </c>
    </row>
    <row r="9" spans="1:27" ht="74.25" customHeight="1" x14ac:dyDescent="0.25">
      <c r="A9" s="22">
        <f t="shared" ref="A9:A67" si="1">IF(AA9="","",A8+1)</f>
        <v>3</v>
      </c>
      <c r="B9" s="25" t="s">
        <v>78</v>
      </c>
      <c r="C9" s="19" t="s">
        <v>75</v>
      </c>
      <c r="D9" s="31"/>
      <c r="E9" s="19" t="s">
        <v>45</v>
      </c>
      <c r="F9" s="20">
        <f>IF(E9="","",VLOOKUP(E9,Hoja2!$B$2:$F$20,5,0))</f>
        <v>89.8</v>
      </c>
      <c r="G9" s="19" t="s">
        <v>15</v>
      </c>
      <c r="H9" s="21">
        <v>45691</v>
      </c>
      <c r="I9" s="21">
        <v>46022</v>
      </c>
      <c r="J9" s="19" t="s">
        <v>73</v>
      </c>
      <c r="K9" s="19" t="s">
        <v>74</v>
      </c>
      <c r="AA9" s="11">
        <f t="shared" si="0"/>
        <v>1</v>
      </c>
    </row>
    <row r="10" spans="1:27" ht="74.25" customHeight="1" x14ac:dyDescent="0.25">
      <c r="A10" s="22">
        <f t="shared" si="1"/>
        <v>4</v>
      </c>
      <c r="B10" s="25" t="s">
        <v>79</v>
      </c>
      <c r="C10" s="19" t="s">
        <v>75</v>
      </c>
      <c r="D10" s="31"/>
      <c r="E10" s="19" t="s">
        <v>45</v>
      </c>
      <c r="F10" s="20">
        <f>IF(E10="","",VLOOKUP(E10,Hoja2!$B$2:$F$20,5,0))</f>
        <v>89.8</v>
      </c>
      <c r="G10" s="19" t="s">
        <v>15</v>
      </c>
      <c r="H10" s="21">
        <v>45691</v>
      </c>
      <c r="I10" s="21">
        <v>46022</v>
      </c>
      <c r="J10" s="19" t="s">
        <v>73</v>
      </c>
      <c r="K10" s="19" t="s">
        <v>74</v>
      </c>
      <c r="AA10" s="11">
        <f t="shared" si="0"/>
        <v>1</v>
      </c>
    </row>
    <row r="11" spans="1:27" ht="74.25" customHeight="1" x14ac:dyDescent="0.25">
      <c r="A11" s="22">
        <f t="shared" si="1"/>
        <v>5</v>
      </c>
      <c r="B11" s="25" t="s">
        <v>81</v>
      </c>
      <c r="C11" s="19" t="s">
        <v>75</v>
      </c>
      <c r="D11" s="31"/>
      <c r="E11" s="19" t="s">
        <v>45</v>
      </c>
      <c r="F11" s="20">
        <f>IF(E11="","",VLOOKUP(E11,Hoja2!$B$2:$F$20,5,0))</f>
        <v>89.8</v>
      </c>
      <c r="G11" s="19" t="s">
        <v>15</v>
      </c>
      <c r="H11" s="21">
        <v>45691</v>
      </c>
      <c r="I11" s="21">
        <v>46022</v>
      </c>
      <c r="J11" s="19" t="s">
        <v>73</v>
      </c>
      <c r="K11" s="19" t="s">
        <v>74</v>
      </c>
      <c r="AA11" s="11">
        <f t="shared" si="0"/>
        <v>1</v>
      </c>
    </row>
    <row r="12" spans="1:27" ht="103.5" customHeight="1" x14ac:dyDescent="0.25">
      <c r="A12" s="22">
        <f t="shared" si="1"/>
        <v>6</v>
      </c>
      <c r="B12" s="25" t="s">
        <v>82</v>
      </c>
      <c r="C12" s="19" t="s">
        <v>75</v>
      </c>
      <c r="D12" s="31"/>
      <c r="E12" s="19" t="s">
        <v>45</v>
      </c>
      <c r="F12" s="20">
        <f>IF(E12="","",VLOOKUP(E12,Hoja2!$B$2:$F$20,5,0))</f>
        <v>89.8</v>
      </c>
      <c r="G12" s="19" t="s">
        <v>15</v>
      </c>
      <c r="H12" s="21">
        <v>45691</v>
      </c>
      <c r="I12" s="21">
        <v>46022</v>
      </c>
      <c r="J12" s="19" t="s">
        <v>73</v>
      </c>
      <c r="K12" s="19" t="s">
        <v>74</v>
      </c>
      <c r="AA12" s="11">
        <f t="shared" si="0"/>
        <v>1</v>
      </c>
    </row>
    <row r="13" spans="1:27" ht="84.75" customHeight="1" x14ac:dyDescent="0.25">
      <c r="A13" s="22">
        <f t="shared" si="1"/>
        <v>7</v>
      </c>
      <c r="B13" s="25" t="s">
        <v>83</v>
      </c>
      <c r="C13" s="19" t="s">
        <v>75</v>
      </c>
      <c r="D13" s="31"/>
      <c r="E13" s="19" t="s">
        <v>45</v>
      </c>
      <c r="F13" s="20">
        <f>IF(E13="","",VLOOKUP(E13,Hoja2!$B$2:$F$20,5,0))</f>
        <v>89.8</v>
      </c>
      <c r="G13" s="19" t="s">
        <v>15</v>
      </c>
      <c r="H13" s="21">
        <v>45691</v>
      </c>
      <c r="I13" s="21">
        <v>46022</v>
      </c>
      <c r="J13" s="19" t="s">
        <v>73</v>
      </c>
      <c r="K13" s="19" t="s">
        <v>74</v>
      </c>
      <c r="AA13" s="11">
        <f t="shared" si="0"/>
        <v>1</v>
      </c>
    </row>
    <row r="14" spans="1:27" ht="77.25" customHeight="1" x14ac:dyDescent="0.25">
      <c r="A14" s="22">
        <f t="shared" si="1"/>
        <v>8</v>
      </c>
      <c r="B14" s="25" t="s">
        <v>84</v>
      </c>
      <c r="C14" s="19" t="s">
        <v>75</v>
      </c>
      <c r="D14" s="31"/>
      <c r="E14" s="19" t="s">
        <v>45</v>
      </c>
      <c r="F14" s="20">
        <f>IF(E14="","",VLOOKUP(E14,Hoja2!$B$2:$F$20,5,0))</f>
        <v>89.8</v>
      </c>
      <c r="G14" s="19" t="s">
        <v>15</v>
      </c>
      <c r="H14" s="21">
        <v>45691</v>
      </c>
      <c r="I14" s="21">
        <v>46022</v>
      </c>
      <c r="J14" s="19" t="s">
        <v>73</v>
      </c>
      <c r="K14" s="19" t="s">
        <v>74</v>
      </c>
      <c r="AA14" s="11">
        <f t="shared" si="0"/>
        <v>1</v>
      </c>
    </row>
    <row r="15" spans="1:27" ht="74.25" customHeight="1" x14ac:dyDescent="0.25">
      <c r="A15" s="22">
        <f t="shared" si="1"/>
        <v>9</v>
      </c>
      <c r="B15" s="25" t="s">
        <v>85</v>
      </c>
      <c r="C15" s="19" t="s">
        <v>75</v>
      </c>
      <c r="D15" s="31"/>
      <c r="E15" s="19" t="s">
        <v>45</v>
      </c>
      <c r="F15" s="20">
        <f>IF(E15="","",VLOOKUP(E15,Hoja2!$B$2:$F$20,5,0))</f>
        <v>89.8</v>
      </c>
      <c r="G15" s="19" t="s">
        <v>15</v>
      </c>
      <c r="H15" s="21">
        <v>45691</v>
      </c>
      <c r="I15" s="21">
        <v>46022</v>
      </c>
      <c r="J15" s="19" t="s">
        <v>73</v>
      </c>
      <c r="K15" s="19" t="s">
        <v>74</v>
      </c>
      <c r="AA15" s="11">
        <f t="shared" si="0"/>
        <v>1</v>
      </c>
    </row>
    <row r="16" spans="1:27" ht="81.75" customHeight="1" x14ac:dyDescent="0.25">
      <c r="A16" s="22">
        <f t="shared" si="1"/>
        <v>10</v>
      </c>
      <c r="B16" s="25" t="s">
        <v>86</v>
      </c>
      <c r="C16" s="19" t="s">
        <v>75</v>
      </c>
      <c r="D16" s="31"/>
      <c r="E16" s="19" t="s">
        <v>45</v>
      </c>
      <c r="F16" s="20">
        <f>IF(E16="","",VLOOKUP(E16,Hoja2!$B$2:$F$20,5,0))</f>
        <v>89.8</v>
      </c>
      <c r="G16" s="19" t="s">
        <v>15</v>
      </c>
      <c r="H16" s="21">
        <v>45691</v>
      </c>
      <c r="I16" s="21">
        <v>46022</v>
      </c>
      <c r="J16" s="19" t="s">
        <v>73</v>
      </c>
      <c r="K16" s="19" t="s">
        <v>74</v>
      </c>
      <c r="AA16" s="11">
        <f t="shared" si="0"/>
        <v>1</v>
      </c>
    </row>
    <row r="17" spans="1:27" ht="84.75" customHeight="1" x14ac:dyDescent="0.25">
      <c r="A17" s="22">
        <f t="shared" si="1"/>
        <v>11</v>
      </c>
      <c r="B17" s="25" t="s">
        <v>87</v>
      </c>
      <c r="C17" s="19" t="s">
        <v>75</v>
      </c>
      <c r="D17" s="31"/>
      <c r="E17" s="19" t="s">
        <v>45</v>
      </c>
      <c r="F17" s="20">
        <f>IF(E17="","",VLOOKUP(E17,Hoja2!$B$2:$F$20,5,0))</f>
        <v>89.8</v>
      </c>
      <c r="G17" s="19" t="s">
        <v>15</v>
      </c>
      <c r="H17" s="21">
        <v>45691</v>
      </c>
      <c r="I17" s="21">
        <v>46022</v>
      </c>
      <c r="J17" s="19" t="s">
        <v>73</v>
      </c>
      <c r="K17" s="19" t="s">
        <v>74</v>
      </c>
      <c r="AA17" s="11">
        <f t="shared" si="0"/>
        <v>1</v>
      </c>
    </row>
    <row r="18" spans="1:27" ht="74.25" customHeight="1" x14ac:dyDescent="0.25">
      <c r="A18" s="22">
        <f t="shared" si="1"/>
        <v>12</v>
      </c>
      <c r="B18" s="25" t="s">
        <v>88</v>
      </c>
      <c r="C18" s="19" t="s">
        <v>75</v>
      </c>
      <c r="D18" s="31"/>
      <c r="E18" s="19" t="s">
        <v>45</v>
      </c>
      <c r="F18" s="20">
        <f>IF(E18="","",VLOOKUP(E18,Hoja2!$B$2:$F$20,5,0))</f>
        <v>89.8</v>
      </c>
      <c r="G18" s="19" t="s">
        <v>15</v>
      </c>
      <c r="H18" s="21">
        <v>45691</v>
      </c>
      <c r="I18" s="21">
        <v>46022</v>
      </c>
      <c r="J18" s="19" t="s">
        <v>73</v>
      </c>
      <c r="K18" s="19" t="s">
        <v>74</v>
      </c>
      <c r="AA18" s="11">
        <f t="shared" si="0"/>
        <v>1</v>
      </c>
    </row>
    <row r="19" spans="1:27" ht="74.25" customHeight="1" x14ac:dyDescent="0.25">
      <c r="A19" s="22">
        <f t="shared" si="1"/>
        <v>13</v>
      </c>
      <c r="B19" s="25" t="s">
        <v>89</v>
      </c>
      <c r="C19" s="19" t="s">
        <v>75</v>
      </c>
      <c r="D19" s="31"/>
      <c r="E19" s="19" t="s">
        <v>45</v>
      </c>
      <c r="F19" s="20">
        <f>IF(E19="","",VLOOKUP(E19,Hoja2!$B$2:$F$20,5,0))</f>
        <v>89.8</v>
      </c>
      <c r="G19" s="19" t="s">
        <v>15</v>
      </c>
      <c r="H19" s="21">
        <v>45691</v>
      </c>
      <c r="I19" s="21">
        <v>46022</v>
      </c>
      <c r="J19" s="19" t="s">
        <v>73</v>
      </c>
      <c r="K19" s="19" t="s">
        <v>74</v>
      </c>
      <c r="AA19" s="11">
        <f t="shared" si="0"/>
        <v>1</v>
      </c>
    </row>
    <row r="20" spans="1:27" ht="74.25" customHeight="1" x14ac:dyDescent="0.25">
      <c r="A20" s="22">
        <f t="shared" si="1"/>
        <v>14</v>
      </c>
      <c r="B20" s="25" t="s">
        <v>90</v>
      </c>
      <c r="C20" s="19" t="s">
        <v>75</v>
      </c>
      <c r="D20" s="31"/>
      <c r="E20" s="19" t="s">
        <v>45</v>
      </c>
      <c r="F20" s="20">
        <f>IF(E20="","",VLOOKUP(E20,Hoja2!$B$2:$F$20,5,0))</f>
        <v>89.8</v>
      </c>
      <c r="G20" s="19" t="s">
        <v>15</v>
      </c>
      <c r="H20" s="21">
        <v>45691</v>
      </c>
      <c r="I20" s="21">
        <v>46022</v>
      </c>
      <c r="J20" s="19" t="s">
        <v>73</v>
      </c>
      <c r="K20" s="19" t="s">
        <v>74</v>
      </c>
      <c r="AA20" s="11">
        <f t="shared" si="0"/>
        <v>1</v>
      </c>
    </row>
    <row r="21" spans="1:27" ht="94.5" customHeight="1" x14ac:dyDescent="0.25">
      <c r="A21" s="22">
        <f t="shared" si="1"/>
        <v>15</v>
      </c>
      <c r="B21" s="25" t="s">
        <v>91</v>
      </c>
      <c r="C21" s="19" t="s">
        <v>75</v>
      </c>
      <c r="D21" s="31"/>
      <c r="E21" s="19" t="s">
        <v>45</v>
      </c>
      <c r="F21" s="20">
        <f>IF(E21="","",VLOOKUP(E21,Hoja2!$B$2:$F$20,5,0))</f>
        <v>89.8</v>
      </c>
      <c r="G21" s="19" t="s">
        <v>15</v>
      </c>
      <c r="H21" s="21">
        <v>45691</v>
      </c>
      <c r="I21" s="21">
        <v>46022</v>
      </c>
      <c r="J21" s="19" t="s">
        <v>73</v>
      </c>
      <c r="K21" s="19" t="s">
        <v>74</v>
      </c>
      <c r="AA21" s="11">
        <f t="shared" si="0"/>
        <v>1</v>
      </c>
    </row>
    <row r="22" spans="1:27" ht="74.25" customHeight="1" x14ac:dyDescent="0.25">
      <c r="A22" s="22">
        <f t="shared" si="1"/>
        <v>16</v>
      </c>
      <c r="B22" s="25" t="s">
        <v>92</v>
      </c>
      <c r="C22" s="19" t="s">
        <v>75</v>
      </c>
      <c r="D22" s="31"/>
      <c r="E22" s="19" t="s">
        <v>45</v>
      </c>
      <c r="F22" s="20">
        <f>IF(E22="","",VLOOKUP(E22,Hoja2!$B$2:$F$20,5,0))</f>
        <v>89.8</v>
      </c>
      <c r="G22" s="19" t="s">
        <v>15</v>
      </c>
      <c r="H22" s="21">
        <v>45691</v>
      </c>
      <c r="I22" s="21">
        <v>46022</v>
      </c>
      <c r="J22" s="19" t="s">
        <v>73</v>
      </c>
      <c r="K22" s="19" t="s">
        <v>74</v>
      </c>
      <c r="AA22" s="11">
        <f t="shared" si="0"/>
        <v>1</v>
      </c>
    </row>
    <row r="23" spans="1:27" ht="85.5" customHeight="1" x14ac:dyDescent="0.25">
      <c r="A23" s="22">
        <f t="shared" si="1"/>
        <v>17</v>
      </c>
      <c r="B23" s="25" t="s">
        <v>99</v>
      </c>
      <c r="C23" s="19" t="s">
        <v>75</v>
      </c>
      <c r="D23" s="31"/>
      <c r="E23" s="19" t="s">
        <v>45</v>
      </c>
      <c r="F23" s="20">
        <f>IF(E23="","",VLOOKUP(E23,Hoja2!$B$2:$F$20,5,0))</f>
        <v>89.8</v>
      </c>
      <c r="G23" s="19" t="s">
        <v>15</v>
      </c>
      <c r="H23" s="21">
        <v>45691</v>
      </c>
      <c r="I23" s="21">
        <v>46022</v>
      </c>
      <c r="J23" s="19" t="s">
        <v>73</v>
      </c>
      <c r="K23" s="19" t="s">
        <v>74</v>
      </c>
      <c r="AA23" s="11">
        <f t="shared" si="0"/>
        <v>1</v>
      </c>
    </row>
    <row r="24" spans="1:27" ht="86.25" customHeight="1" x14ac:dyDescent="0.25">
      <c r="A24" s="22">
        <f t="shared" si="1"/>
        <v>18</v>
      </c>
      <c r="B24" s="25" t="s">
        <v>93</v>
      </c>
      <c r="C24" s="19" t="s">
        <v>75</v>
      </c>
      <c r="D24" s="31"/>
      <c r="E24" s="19" t="s">
        <v>45</v>
      </c>
      <c r="F24" s="20">
        <f>IF(E24="","",VLOOKUP(E24,Hoja2!$B$2:$F$20,5,0))</f>
        <v>89.8</v>
      </c>
      <c r="G24" s="19" t="s">
        <v>15</v>
      </c>
      <c r="H24" s="21">
        <v>45691</v>
      </c>
      <c r="I24" s="21">
        <v>46022</v>
      </c>
      <c r="J24" s="19" t="s">
        <v>73</v>
      </c>
      <c r="K24" s="19" t="s">
        <v>74</v>
      </c>
      <c r="AA24" s="11">
        <f t="shared" si="0"/>
        <v>1</v>
      </c>
    </row>
    <row r="25" spans="1:27" ht="74.25" customHeight="1" x14ac:dyDescent="0.25">
      <c r="A25" s="22">
        <f t="shared" si="1"/>
        <v>19</v>
      </c>
      <c r="B25" s="25" t="s">
        <v>94</v>
      </c>
      <c r="C25" s="19" t="s">
        <v>75</v>
      </c>
      <c r="D25" s="31"/>
      <c r="E25" s="19" t="s">
        <v>45</v>
      </c>
      <c r="F25" s="20">
        <f>IF(E25="","",VLOOKUP(E25,Hoja2!$B$2:$F$20,5,0))</f>
        <v>89.8</v>
      </c>
      <c r="G25" s="19" t="s">
        <v>15</v>
      </c>
      <c r="H25" s="21">
        <v>45691</v>
      </c>
      <c r="I25" s="21">
        <v>46022</v>
      </c>
      <c r="J25" s="19" t="s">
        <v>73</v>
      </c>
      <c r="K25" s="19" t="s">
        <v>74</v>
      </c>
      <c r="AA25" s="11">
        <f t="shared" si="0"/>
        <v>1</v>
      </c>
    </row>
    <row r="26" spans="1:27" x14ac:dyDescent="0.25">
      <c r="A26" s="23" t="str">
        <f t="shared" si="1"/>
        <v/>
      </c>
      <c r="B26" s="13"/>
      <c r="C26" s="14"/>
      <c r="D26" s="14"/>
      <c r="E26" s="14"/>
      <c r="F26" s="15" t="str">
        <f>IF(E26="","",VLOOKUP(E26,Hoja2!$B$2:$F$20,5,0))</f>
        <v/>
      </c>
      <c r="G26" s="14"/>
      <c r="H26" s="16"/>
      <c r="I26" s="16"/>
      <c r="J26" s="13"/>
      <c r="K26" s="13"/>
      <c r="AA26" s="11" t="str">
        <f t="shared" si="0"/>
        <v/>
      </c>
    </row>
    <row r="27" spans="1:27" x14ac:dyDescent="0.25">
      <c r="A27" s="23" t="str">
        <f t="shared" si="1"/>
        <v/>
      </c>
      <c r="B27" s="13"/>
      <c r="C27" s="14"/>
      <c r="D27" s="14"/>
      <c r="E27" s="14"/>
      <c r="F27" s="15" t="str">
        <f>IF(E27="","",VLOOKUP(E27,Hoja2!$B$2:$F$20,5,0))</f>
        <v/>
      </c>
      <c r="G27" s="14"/>
      <c r="H27" s="16"/>
      <c r="I27" s="16"/>
      <c r="J27" s="13"/>
      <c r="K27" s="13"/>
      <c r="AA27" s="11" t="str">
        <f t="shared" si="0"/>
        <v/>
      </c>
    </row>
    <row r="28" spans="1:27" x14ac:dyDescent="0.25">
      <c r="A28" s="23" t="str">
        <f t="shared" si="1"/>
        <v/>
      </c>
      <c r="B28" s="13"/>
      <c r="C28" s="14"/>
      <c r="D28" s="14"/>
      <c r="E28" s="14"/>
      <c r="F28" s="15" t="str">
        <f>IF(E28="","",VLOOKUP(E28,Hoja2!$B$2:$F$20,5,0))</f>
        <v/>
      </c>
      <c r="G28" s="14"/>
      <c r="H28" s="16"/>
      <c r="I28" s="16"/>
      <c r="J28" s="13"/>
      <c r="K28" s="13"/>
      <c r="AA28" s="11" t="str">
        <f t="shared" si="0"/>
        <v/>
      </c>
    </row>
    <row r="29" spans="1:27" x14ac:dyDescent="0.25">
      <c r="A29" s="23" t="str">
        <f t="shared" si="1"/>
        <v/>
      </c>
      <c r="B29" s="13"/>
      <c r="C29" s="14"/>
      <c r="D29" s="14"/>
      <c r="E29" s="14"/>
      <c r="F29" s="15" t="str">
        <f>IF(E29="","",VLOOKUP(E29,Hoja2!$B$2:$F$20,5,0))</f>
        <v/>
      </c>
      <c r="G29" s="14"/>
      <c r="H29" s="16"/>
      <c r="I29" s="16"/>
      <c r="J29" s="13"/>
      <c r="K29" s="13"/>
      <c r="AA29" s="11" t="str">
        <f t="shared" si="0"/>
        <v/>
      </c>
    </row>
    <row r="30" spans="1:27" x14ac:dyDescent="0.25">
      <c r="A30" s="23" t="str">
        <f t="shared" si="1"/>
        <v/>
      </c>
      <c r="B30" s="13"/>
      <c r="C30" s="14"/>
      <c r="D30" s="14"/>
      <c r="E30" s="14"/>
      <c r="F30" s="15" t="str">
        <f>IF(E30="","",VLOOKUP(E30,Hoja2!$B$2:$F$20,5,0))</f>
        <v/>
      </c>
      <c r="G30" s="14"/>
      <c r="H30" s="16"/>
      <c r="I30" s="16"/>
      <c r="J30" s="13"/>
      <c r="K30" s="13"/>
      <c r="AA30" s="11" t="str">
        <f t="shared" si="0"/>
        <v/>
      </c>
    </row>
    <row r="31" spans="1:27" x14ac:dyDescent="0.25">
      <c r="A31" s="23" t="str">
        <f t="shared" si="1"/>
        <v/>
      </c>
      <c r="B31" s="13"/>
      <c r="C31" s="14"/>
      <c r="D31" s="14"/>
      <c r="E31" s="14"/>
      <c r="F31" s="15" t="str">
        <f>IF(E31="","",VLOOKUP(E31,Hoja2!$B$2:$F$20,5,0))</f>
        <v/>
      </c>
      <c r="G31" s="14"/>
      <c r="H31" s="16"/>
      <c r="I31" s="16"/>
      <c r="J31" s="13"/>
      <c r="K31" s="13"/>
      <c r="AA31" s="11" t="str">
        <f t="shared" si="0"/>
        <v/>
      </c>
    </row>
    <row r="32" spans="1:27" x14ac:dyDescent="0.25">
      <c r="A32" s="23" t="str">
        <f t="shared" si="1"/>
        <v/>
      </c>
      <c r="B32" s="13"/>
      <c r="C32" s="14"/>
      <c r="D32" s="14"/>
      <c r="E32" s="14"/>
      <c r="F32" s="15" t="str">
        <f>IF(E32="","",VLOOKUP(E32,Hoja2!$B$2:$F$20,5,0))</f>
        <v/>
      </c>
      <c r="G32" s="14"/>
      <c r="H32" s="16"/>
      <c r="I32" s="16"/>
      <c r="J32" s="13"/>
      <c r="K32" s="13"/>
      <c r="AA32" s="11" t="str">
        <f t="shared" si="0"/>
        <v/>
      </c>
    </row>
    <row r="33" spans="1:27" x14ac:dyDescent="0.25">
      <c r="A33" s="23" t="str">
        <f t="shared" si="1"/>
        <v/>
      </c>
      <c r="B33" s="13"/>
      <c r="C33" s="14"/>
      <c r="D33" s="14"/>
      <c r="E33" s="14"/>
      <c r="F33" s="15" t="str">
        <f>IF(E33="","",VLOOKUP(E33,Hoja2!$B$2:$F$20,5,0))</f>
        <v/>
      </c>
      <c r="G33" s="14"/>
      <c r="H33" s="16"/>
      <c r="I33" s="16"/>
      <c r="J33" s="13"/>
      <c r="K33" s="13"/>
      <c r="AA33" s="11" t="str">
        <f t="shared" si="0"/>
        <v/>
      </c>
    </row>
    <row r="34" spans="1:27" x14ac:dyDescent="0.25">
      <c r="A34" s="23" t="str">
        <f t="shared" si="1"/>
        <v/>
      </c>
      <c r="B34" s="13"/>
      <c r="C34" s="14"/>
      <c r="D34" s="14"/>
      <c r="E34" s="14"/>
      <c r="F34" s="15" t="str">
        <f>IF(E34="","",VLOOKUP(E34,Hoja2!$B$2:$F$20,5,0))</f>
        <v/>
      </c>
      <c r="G34" s="14"/>
      <c r="H34" s="16"/>
      <c r="I34" s="16"/>
      <c r="J34" s="13"/>
      <c r="K34" s="13"/>
      <c r="AA34" s="11" t="str">
        <f t="shared" si="0"/>
        <v/>
      </c>
    </row>
    <row r="35" spans="1:27" x14ac:dyDescent="0.25">
      <c r="A35" s="23" t="str">
        <f t="shared" si="1"/>
        <v/>
      </c>
      <c r="B35" s="13"/>
      <c r="C35" s="14"/>
      <c r="D35" s="14"/>
      <c r="E35" s="14"/>
      <c r="F35" s="15" t="str">
        <f>IF(E35="","",VLOOKUP(E35,Hoja2!$B$2:$F$20,5,0))</f>
        <v/>
      </c>
      <c r="G35" s="14"/>
      <c r="H35" s="16"/>
      <c r="I35" s="16"/>
      <c r="J35" s="13"/>
      <c r="K35" s="13"/>
      <c r="AA35" s="11" t="str">
        <f t="shared" si="0"/>
        <v/>
      </c>
    </row>
    <row r="36" spans="1:27" x14ac:dyDescent="0.25">
      <c r="A36" s="23" t="str">
        <f t="shared" si="1"/>
        <v/>
      </c>
      <c r="B36" s="13"/>
      <c r="C36" s="14"/>
      <c r="D36" s="14"/>
      <c r="E36" s="14"/>
      <c r="F36" s="15" t="str">
        <f>IF(E36="","",VLOOKUP(E36,Hoja2!$B$2:$F$20,5,0))</f>
        <v/>
      </c>
      <c r="G36" s="14"/>
      <c r="H36" s="16"/>
      <c r="I36" s="16"/>
      <c r="J36" s="13"/>
      <c r="K36" s="13"/>
      <c r="AA36" s="11" t="str">
        <f t="shared" si="0"/>
        <v/>
      </c>
    </row>
    <row r="37" spans="1:27" x14ac:dyDescent="0.25">
      <c r="A37" s="23" t="str">
        <f t="shared" si="1"/>
        <v/>
      </c>
      <c r="B37" s="13"/>
      <c r="C37" s="14"/>
      <c r="D37" s="14"/>
      <c r="E37" s="14"/>
      <c r="F37" s="15" t="str">
        <f>IF(E37="","",VLOOKUP(E37,Hoja2!$B$2:$F$20,5,0))</f>
        <v/>
      </c>
      <c r="G37" s="14"/>
      <c r="H37" s="16"/>
      <c r="I37" s="16"/>
      <c r="J37" s="13"/>
      <c r="K37" s="13"/>
      <c r="AA37" s="11" t="str">
        <f t="shared" si="0"/>
        <v/>
      </c>
    </row>
    <row r="38" spans="1:27" x14ac:dyDescent="0.25">
      <c r="A38" s="23" t="str">
        <f t="shared" si="1"/>
        <v/>
      </c>
      <c r="B38" s="13"/>
      <c r="C38" s="14"/>
      <c r="D38" s="14"/>
      <c r="E38" s="14"/>
      <c r="F38" s="15" t="str">
        <f>IF(E38="","",VLOOKUP(E38,Hoja2!$B$2:$F$20,5,0))</f>
        <v/>
      </c>
      <c r="G38" s="14"/>
      <c r="H38" s="16"/>
      <c r="I38" s="16"/>
      <c r="J38" s="13"/>
      <c r="K38" s="13"/>
      <c r="AA38" s="11" t="str">
        <f t="shared" si="0"/>
        <v/>
      </c>
    </row>
    <row r="39" spans="1:27" x14ac:dyDescent="0.25">
      <c r="A39" s="23" t="str">
        <f t="shared" si="1"/>
        <v/>
      </c>
      <c r="B39" s="13"/>
      <c r="C39" s="14"/>
      <c r="D39" s="14"/>
      <c r="E39" s="14"/>
      <c r="F39" s="15" t="str">
        <f>IF(E39="","",VLOOKUP(E39,Hoja2!$B$2:$F$20,5,0))</f>
        <v/>
      </c>
      <c r="G39" s="14"/>
      <c r="H39" s="16"/>
      <c r="I39" s="16"/>
      <c r="J39" s="13"/>
      <c r="K39" s="13"/>
      <c r="AA39" s="11" t="str">
        <f t="shared" si="0"/>
        <v/>
      </c>
    </row>
    <row r="40" spans="1:27" x14ac:dyDescent="0.25">
      <c r="A40" s="23" t="str">
        <f t="shared" si="1"/>
        <v/>
      </c>
      <c r="B40" s="13"/>
      <c r="C40" s="14"/>
      <c r="D40" s="14"/>
      <c r="E40" s="14"/>
      <c r="F40" s="15" t="str">
        <f>IF(E40="","",VLOOKUP(E40,Hoja2!$B$2:$F$20,5,0))</f>
        <v/>
      </c>
      <c r="G40" s="14"/>
      <c r="H40" s="16"/>
      <c r="I40" s="16"/>
      <c r="J40" s="13"/>
      <c r="K40" s="13"/>
      <c r="AA40" s="11" t="str">
        <f t="shared" si="0"/>
        <v/>
      </c>
    </row>
    <row r="41" spans="1:27" x14ac:dyDescent="0.25">
      <c r="A41" s="23" t="str">
        <f t="shared" si="1"/>
        <v/>
      </c>
      <c r="B41" s="13"/>
      <c r="C41" s="14"/>
      <c r="D41" s="14"/>
      <c r="E41" s="14"/>
      <c r="F41" s="15" t="str">
        <f>IF(E41="","",VLOOKUP(E41,Hoja2!$B$2:$F$20,5,0))</f>
        <v/>
      </c>
      <c r="G41" s="14"/>
      <c r="H41" s="16"/>
      <c r="I41" s="16"/>
      <c r="J41" s="13"/>
      <c r="K41" s="13"/>
      <c r="AA41" s="11" t="str">
        <f t="shared" si="0"/>
        <v/>
      </c>
    </row>
    <row r="42" spans="1:27" x14ac:dyDescent="0.25">
      <c r="A42" s="23" t="str">
        <f t="shared" si="1"/>
        <v/>
      </c>
      <c r="B42" s="13"/>
      <c r="C42" s="14"/>
      <c r="D42" s="14"/>
      <c r="E42" s="14"/>
      <c r="F42" s="15" t="str">
        <f>IF(E42="","",VLOOKUP(E42,Hoja2!$B$2:$F$20,5,0))</f>
        <v/>
      </c>
      <c r="G42" s="14"/>
      <c r="H42" s="16"/>
      <c r="I42" s="16"/>
      <c r="J42" s="13"/>
      <c r="K42" s="13"/>
      <c r="AA42" s="11" t="str">
        <f t="shared" si="0"/>
        <v/>
      </c>
    </row>
    <row r="43" spans="1:27" x14ac:dyDescent="0.25">
      <c r="A43" s="23" t="str">
        <f t="shared" si="1"/>
        <v/>
      </c>
      <c r="B43" s="13"/>
      <c r="C43" s="14"/>
      <c r="D43" s="14"/>
      <c r="E43" s="14"/>
      <c r="F43" s="15" t="str">
        <f>IF(E43="","",VLOOKUP(E43,Hoja2!$B$2:$F$20,5,0))</f>
        <v/>
      </c>
      <c r="G43" s="14"/>
      <c r="H43" s="16"/>
      <c r="I43" s="16"/>
      <c r="J43" s="13"/>
      <c r="K43" s="13"/>
      <c r="AA43" s="11" t="str">
        <f t="shared" si="0"/>
        <v/>
      </c>
    </row>
    <row r="44" spans="1:27" x14ac:dyDescent="0.25">
      <c r="A44" s="23" t="str">
        <f t="shared" si="1"/>
        <v/>
      </c>
      <c r="B44" s="13"/>
      <c r="C44" s="14"/>
      <c r="D44" s="14"/>
      <c r="E44" s="14"/>
      <c r="F44" s="15" t="str">
        <f>IF(E44="","",VLOOKUP(E44,Hoja2!$B$2:$F$20,5,0))</f>
        <v/>
      </c>
      <c r="G44" s="14"/>
      <c r="H44" s="16"/>
      <c r="I44" s="16"/>
      <c r="J44" s="13"/>
      <c r="K44" s="13"/>
      <c r="AA44" s="11" t="str">
        <f t="shared" si="0"/>
        <v/>
      </c>
    </row>
    <row r="45" spans="1:27" x14ac:dyDescent="0.25">
      <c r="A45" s="23" t="str">
        <f t="shared" si="1"/>
        <v/>
      </c>
      <c r="B45" s="13"/>
      <c r="C45" s="14"/>
      <c r="D45" s="14"/>
      <c r="E45" s="14"/>
      <c r="F45" s="15" t="str">
        <f>IF(E45="","",VLOOKUP(E45,Hoja2!$B$2:$F$20,5,0))</f>
        <v/>
      </c>
      <c r="G45" s="14"/>
      <c r="H45" s="16"/>
      <c r="I45" s="16"/>
      <c r="J45" s="13"/>
      <c r="K45" s="13"/>
      <c r="AA45" s="11" t="str">
        <f t="shared" si="0"/>
        <v/>
      </c>
    </row>
    <row r="46" spans="1:27" x14ac:dyDescent="0.25">
      <c r="A46" s="23" t="str">
        <f t="shared" si="1"/>
        <v/>
      </c>
      <c r="B46" s="13"/>
      <c r="C46" s="14"/>
      <c r="D46" s="14"/>
      <c r="E46" s="14"/>
      <c r="F46" s="15" t="str">
        <f>IF(E46="","",VLOOKUP(E46,Hoja2!$B$2:$F$20,5,0))</f>
        <v/>
      </c>
      <c r="G46" s="14"/>
      <c r="H46" s="16"/>
      <c r="I46" s="16"/>
      <c r="J46" s="13"/>
      <c r="K46" s="13"/>
      <c r="AA46" s="11" t="str">
        <f t="shared" si="0"/>
        <v/>
      </c>
    </row>
    <row r="47" spans="1:27" x14ac:dyDescent="0.25">
      <c r="A47" s="23" t="str">
        <f t="shared" si="1"/>
        <v/>
      </c>
      <c r="B47" s="13"/>
      <c r="C47" s="14"/>
      <c r="D47" s="14"/>
      <c r="E47" s="14"/>
      <c r="F47" s="15" t="str">
        <f>IF(E47="","",VLOOKUP(E47,Hoja2!$B$2:$F$20,5,0))</f>
        <v/>
      </c>
      <c r="G47" s="14"/>
      <c r="H47" s="16"/>
      <c r="I47" s="16"/>
      <c r="J47" s="13"/>
      <c r="K47" s="13"/>
      <c r="AA47" s="11" t="str">
        <f t="shared" si="0"/>
        <v/>
      </c>
    </row>
    <row r="48" spans="1:27" x14ac:dyDescent="0.25">
      <c r="A48" s="23" t="str">
        <f t="shared" si="1"/>
        <v/>
      </c>
      <c r="B48" s="13"/>
      <c r="C48" s="14"/>
      <c r="D48" s="14"/>
      <c r="E48" s="14"/>
      <c r="F48" s="15" t="str">
        <f>IF(E48="","",VLOOKUP(E48,Hoja2!$B$2:$F$20,5,0))</f>
        <v/>
      </c>
      <c r="G48" s="14"/>
      <c r="H48" s="16"/>
      <c r="I48" s="16"/>
      <c r="J48" s="13"/>
      <c r="K48" s="13"/>
      <c r="AA48" s="11" t="str">
        <f t="shared" si="0"/>
        <v/>
      </c>
    </row>
    <row r="49" spans="1:27" x14ac:dyDescent="0.25">
      <c r="A49" s="23" t="str">
        <f t="shared" si="1"/>
        <v/>
      </c>
      <c r="B49" s="13"/>
      <c r="C49" s="14"/>
      <c r="D49" s="14"/>
      <c r="E49" s="14"/>
      <c r="F49" s="15" t="str">
        <f>IF(E49="","",VLOOKUP(E49,Hoja2!$B$2:$F$20,5,0))</f>
        <v/>
      </c>
      <c r="G49" s="14"/>
      <c r="H49" s="16"/>
      <c r="I49" s="16"/>
      <c r="J49" s="13"/>
      <c r="K49" s="13"/>
      <c r="AA49" s="11" t="str">
        <f t="shared" si="0"/>
        <v/>
      </c>
    </row>
    <row r="50" spans="1:27" x14ac:dyDescent="0.25">
      <c r="A50" s="23" t="str">
        <f t="shared" si="1"/>
        <v/>
      </c>
      <c r="B50" s="13"/>
      <c r="C50" s="14"/>
      <c r="D50" s="14"/>
      <c r="E50" s="14"/>
      <c r="F50" s="15" t="str">
        <f>IF(E50="","",VLOOKUP(E50,Hoja2!$B$2:$F$20,5,0))</f>
        <v/>
      </c>
      <c r="G50" s="14"/>
      <c r="H50" s="16"/>
      <c r="I50" s="16"/>
      <c r="J50" s="13"/>
      <c r="K50" s="13"/>
      <c r="AA50" s="11" t="str">
        <f t="shared" si="0"/>
        <v/>
      </c>
    </row>
    <row r="51" spans="1:27" x14ac:dyDescent="0.25">
      <c r="A51" s="23" t="str">
        <f t="shared" si="1"/>
        <v/>
      </c>
      <c r="B51" s="13"/>
      <c r="C51" s="14"/>
      <c r="D51" s="14"/>
      <c r="E51" s="14"/>
      <c r="F51" s="15" t="str">
        <f>IF(E51="","",VLOOKUP(E51,Hoja2!$B$2:$F$20,5,0))</f>
        <v/>
      </c>
      <c r="G51" s="14"/>
      <c r="H51" s="16"/>
      <c r="I51" s="16"/>
      <c r="J51" s="13"/>
      <c r="K51" s="13"/>
      <c r="AA51" s="11" t="str">
        <f t="shared" si="0"/>
        <v/>
      </c>
    </row>
    <row r="52" spans="1:27" x14ac:dyDescent="0.25">
      <c r="A52" s="23" t="str">
        <f t="shared" si="1"/>
        <v/>
      </c>
      <c r="B52" s="13"/>
      <c r="C52" s="14"/>
      <c r="D52" s="14"/>
      <c r="E52" s="14"/>
      <c r="F52" s="15" t="str">
        <f>IF(E52="","",VLOOKUP(E52,Hoja2!$B$2:$F$20,5,0))</f>
        <v/>
      </c>
      <c r="G52" s="14"/>
      <c r="H52" s="16"/>
      <c r="I52" s="16"/>
      <c r="J52" s="13"/>
      <c r="K52" s="13"/>
      <c r="AA52" s="11" t="str">
        <f t="shared" si="0"/>
        <v/>
      </c>
    </row>
    <row r="53" spans="1:27" x14ac:dyDescent="0.25">
      <c r="A53" s="23" t="str">
        <f t="shared" si="1"/>
        <v/>
      </c>
      <c r="B53" s="13"/>
      <c r="C53" s="14"/>
      <c r="D53" s="14"/>
      <c r="E53" s="14"/>
      <c r="F53" s="15" t="str">
        <f>IF(E53="","",VLOOKUP(E53,Hoja2!$B$2:$F$20,5,0))</f>
        <v/>
      </c>
      <c r="G53" s="14"/>
      <c r="H53" s="16"/>
      <c r="I53" s="16"/>
      <c r="J53" s="13"/>
      <c r="K53" s="13"/>
      <c r="AA53" s="11" t="str">
        <f t="shared" si="0"/>
        <v/>
      </c>
    </row>
    <row r="54" spans="1:27" x14ac:dyDescent="0.25">
      <c r="A54" s="23" t="str">
        <f t="shared" si="1"/>
        <v/>
      </c>
      <c r="B54" s="13"/>
      <c r="C54" s="14"/>
      <c r="D54" s="14"/>
      <c r="E54" s="14"/>
      <c r="F54" s="15" t="str">
        <f>IF(E54="","",VLOOKUP(E54,Hoja2!$B$2:$F$20,5,0))</f>
        <v/>
      </c>
      <c r="G54" s="14"/>
      <c r="H54" s="16"/>
      <c r="I54" s="16"/>
      <c r="J54" s="13"/>
      <c r="K54" s="13"/>
      <c r="AA54" s="11" t="str">
        <f t="shared" si="0"/>
        <v/>
      </c>
    </row>
    <row r="55" spans="1:27" x14ac:dyDescent="0.25">
      <c r="A55" s="23" t="str">
        <f t="shared" si="1"/>
        <v/>
      </c>
      <c r="B55" s="13"/>
      <c r="C55" s="14"/>
      <c r="D55" s="14"/>
      <c r="E55" s="14"/>
      <c r="F55" s="15" t="str">
        <f>IF(E55="","",VLOOKUP(E55,Hoja2!$B$2:$F$20,5,0))</f>
        <v/>
      </c>
      <c r="G55" s="14"/>
      <c r="H55" s="16"/>
      <c r="I55" s="16"/>
      <c r="J55" s="13"/>
      <c r="K55" s="13"/>
      <c r="AA55" s="11" t="str">
        <f t="shared" si="0"/>
        <v/>
      </c>
    </row>
    <row r="56" spans="1:27" x14ac:dyDescent="0.25">
      <c r="A56" s="23" t="str">
        <f t="shared" si="1"/>
        <v/>
      </c>
      <c r="B56" s="13"/>
      <c r="C56" s="14"/>
      <c r="D56" s="14"/>
      <c r="E56" s="14"/>
      <c r="F56" s="15" t="str">
        <f>IF(E56="","",VLOOKUP(E56,Hoja2!$B$2:$F$20,5,0))</f>
        <v/>
      </c>
      <c r="G56" s="14"/>
      <c r="H56" s="16"/>
      <c r="I56" s="16"/>
      <c r="J56" s="13"/>
      <c r="K56" s="13"/>
      <c r="AA56" s="11" t="str">
        <f t="shared" si="0"/>
        <v/>
      </c>
    </row>
    <row r="57" spans="1:27" x14ac:dyDescent="0.25">
      <c r="A57" s="23" t="str">
        <f t="shared" si="1"/>
        <v/>
      </c>
      <c r="B57" s="13"/>
      <c r="C57" s="14"/>
      <c r="D57" s="14"/>
      <c r="E57" s="14"/>
      <c r="F57" s="15" t="str">
        <f>IF(E57="","",VLOOKUP(E57,Hoja2!$B$2:$F$20,5,0))</f>
        <v/>
      </c>
      <c r="G57" s="14"/>
      <c r="H57" s="16"/>
      <c r="I57" s="16"/>
      <c r="J57" s="13"/>
      <c r="K57" s="13"/>
      <c r="AA57" s="11" t="str">
        <f t="shared" si="0"/>
        <v/>
      </c>
    </row>
    <row r="58" spans="1:27" x14ac:dyDescent="0.25">
      <c r="A58" s="23" t="str">
        <f t="shared" si="1"/>
        <v/>
      </c>
      <c r="B58" s="13"/>
      <c r="C58" s="14"/>
      <c r="D58" s="14"/>
      <c r="E58" s="14"/>
      <c r="F58" s="15" t="str">
        <f>IF(E58="","",VLOOKUP(E58,Hoja2!$B$2:$F$20,5,0))</f>
        <v/>
      </c>
      <c r="G58" s="14"/>
      <c r="H58" s="16"/>
      <c r="I58" s="16"/>
      <c r="J58" s="13"/>
      <c r="K58" s="13"/>
      <c r="AA58" s="11" t="str">
        <f t="shared" si="0"/>
        <v/>
      </c>
    </row>
    <row r="59" spans="1:27" x14ac:dyDescent="0.25">
      <c r="A59" s="23" t="str">
        <f t="shared" si="1"/>
        <v/>
      </c>
      <c r="B59" s="13"/>
      <c r="C59" s="14"/>
      <c r="D59" s="14"/>
      <c r="E59" s="14"/>
      <c r="F59" s="15" t="str">
        <f>IF(E59="","",VLOOKUP(E59,Hoja2!$B$2:$F$20,5,0))</f>
        <v/>
      </c>
      <c r="G59" s="14"/>
      <c r="H59" s="16"/>
      <c r="I59" s="16"/>
      <c r="J59" s="13"/>
      <c r="K59" s="13"/>
      <c r="AA59" s="11" t="str">
        <f t="shared" si="0"/>
        <v/>
      </c>
    </row>
    <row r="60" spans="1:27" x14ac:dyDescent="0.25">
      <c r="A60" s="23" t="str">
        <f t="shared" si="1"/>
        <v/>
      </c>
      <c r="B60" s="13"/>
      <c r="C60" s="14"/>
      <c r="D60" s="14"/>
      <c r="E60" s="14"/>
      <c r="F60" s="15" t="str">
        <f>IF(E60="","",VLOOKUP(E60,Hoja2!$B$2:$F$20,5,0))</f>
        <v/>
      </c>
      <c r="G60" s="14"/>
      <c r="H60" s="16"/>
      <c r="I60" s="16"/>
      <c r="J60" s="13"/>
      <c r="K60" s="13"/>
      <c r="AA60" s="11" t="str">
        <f t="shared" si="0"/>
        <v/>
      </c>
    </row>
    <row r="61" spans="1:27" x14ac:dyDescent="0.25">
      <c r="A61" s="23" t="str">
        <f t="shared" si="1"/>
        <v/>
      </c>
      <c r="B61" s="13"/>
      <c r="C61" s="14"/>
      <c r="D61" s="14"/>
      <c r="E61" s="14"/>
      <c r="F61" s="15" t="str">
        <f>IF(E61="","",VLOOKUP(E61,Hoja2!$B$2:$F$20,5,0))</f>
        <v/>
      </c>
      <c r="G61" s="14"/>
      <c r="H61" s="16"/>
      <c r="I61" s="16"/>
      <c r="J61" s="13"/>
      <c r="K61" s="13"/>
      <c r="AA61" s="11" t="str">
        <f t="shared" si="0"/>
        <v/>
      </c>
    </row>
    <row r="62" spans="1:27" x14ac:dyDescent="0.25">
      <c r="A62" s="23" t="str">
        <f t="shared" si="1"/>
        <v/>
      </c>
      <c r="B62" s="13"/>
      <c r="C62" s="14"/>
      <c r="D62" s="14"/>
      <c r="E62" s="14"/>
      <c r="F62" s="15" t="str">
        <f>IF(E62="","",VLOOKUP(E62,Hoja2!$B$2:$F$20,5,0))</f>
        <v/>
      </c>
      <c r="G62" s="14"/>
      <c r="H62" s="16"/>
      <c r="I62" s="16"/>
      <c r="J62" s="13"/>
      <c r="K62" s="13"/>
      <c r="AA62" s="11" t="str">
        <f t="shared" si="0"/>
        <v/>
      </c>
    </row>
    <row r="63" spans="1:27" x14ac:dyDescent="0.25">
      <c r="A63" s="23" t="str">
        <f t="shared" si="1"/>
        <v/>
      </c>
      <c r="B63" s="13"/>
      <c r="C63" s="14"/>
      <c r="D63" s="14"/>
      <c r="E63" s="14"/>
      <c r="F63" s="15" t="str">
        <f>IF(E63="","",VLOOKUP(E63,Hoja2!$B$2:$F$20,5,0))</f>
        <v/>
      </c>
      <c r="G63" s="14"/>
      <c r="H63" s="16"/>
      <c r="I63" s="16"/>
      <c r="J63" s="13"/>
      <c r="K63" s="13"/>
      <c r="AA63" s="11" t="str">
        <f t="shared" si="0"/>
        <v/>
      </c>
    </row>
    <row r="64" spans="1:27" x14ac:dyDescent="0.25">
      <c r="A64" s="23" t="str">
        <f t="shared" si="1"/>
        <v/>
      </c>
      <c r="D64" s="13"/>
      <c r="E64" s="14"/>
      <c r="F64" s="15" t="str">
        <f>IF(E64="","",VLOOKUP(E64,Hoja2!$B$2:$F$20,5,0))</f>
        <v/>
      </c>
      <c r="G64" s="14"/>
      <c r="H64" s="16"/>
      <c r="I64" s="16"/>
      <c r="J64" s="13"/>
      <c r="K64" s="13"/>
      <c r="AA64" s="11" t="str">
        <f t="shared" si="0"/>
        <v/>
      </c>
    </row>
    <row r="65" spans="1:27" x14ac:dyDescent="0.25">
      <c r="A65" s="23" t="str">
        <f t="shared" si="1"/>
        <v/>
      </c>
      <c r="D65" s="13"/>
      <c r="E65" s="14"/>
      <c r="F65" s="15" t="str">
        <f>IF(E65="","",VLOOKUP(E65,Hoja2!$B$2:$F$20,5,0))</f>
        <v/>
      </c>
      <c r="G65" s="14"/>
      <c r="H65" s="16"/>
      <c r="I65" s="16"/>
      <c r="J65" s="13"/>
      <c r="K65" s="13"/>
      <c r="AA65" s="11" t="str">
        <f t="shared" si="0"/>
        <v/>
      </c>
    </row>
    <row r="66" spans="1:27" x14ac:dyDescent="0.25">
      <c r="A66" s="23" t="str">
        <f t="shared" si="1"/>
        <v/>
      </c>
      <c r="D66" s="13"/>
      <c r="E66" s="14"/>
      <c r="F66" s="15" t="str">
        <f>IF(E66="","",VLOOKUP(E66,Hoja2!$B$2:$F$20,5,0))</f>
        <v/>
      </c>
      <c r="G66" s="14"/>
      <c r="H66" s="16"/>
      <c r="I66" s="16"/>
      <c r="J66" s="13"/>
      <c r="K66" s="13"/>
      <c r="AA66" s="11" t="str">
        <f t="shared" si="0"/>
        <v/>
      </c>
    </row>
    <row r="67" spans="1:27" x14ac:dyDescent="0.25">
      <c r="A67" s="23" t="str">
        <f t="shared" si="1"/>
        <v/>
      </c>
      <c r="D67" s="13"/>
      <c r="E67" s="14"/>
      <c r="F67" s="15" t="str">
        <f>IF(E67="","",VLOOKUP(E67,Hoja2!$B$2:$F$20,5,0))</f>
        <v/>
      </c>
      <c r="G67" s="14"/>
      <c r="H67" s="16"/>
      <c r="I67" s="16"/>
      <c r="J67" s="13"/>
      <c r="K67" s="13"/>
      <c r="AA67" s="11" t="str">
        <f t="shared" si="0"/>
        <v/>
      </c>
    </row>
    <row r="68" spans="1:27" x14ac:dyDescent="0.25">
      <c r="D68" s="13"/>
      <c r="E68" s="14"/>
      <c r="F68" s="15" t="str">
        <f>IF(E68="","",VLOOKUP(E68,Hoja2!$B$2:$F$20,5,0))</f>
        <v/>
      </c>
      <c r="G68" s="14"/>
      <c r="H68" s="16"/>
      <c r="I68" s="16"/>
      <c r="J68" s="13"/>
      <c r="K68" s="13"/>
      <c r="AA68" s="11" t="str">
        <f t="shared" si="0"/>
        <v/>
      </c>
    </row>
    <row r="69" spans="1:27" x14ac:dyDescent="0.25">
      <c r="AA69" s="11" t="str">
        <f t="shared" si="0"/>
        <v/>
      </c>
    </row>
    <row r="70" spans="1:27" x14ac:dyDescent="0.25">
      <c r="AA70" s="11" t="str">
        <f t="shared" si="0"/>
        <v/>
      </c>
    </row>
    <row r="71" spans="1:27" x14ac:dyDescent="0.25">
      <c r="AA71" s="11" t="str">
        <f t="shared" si="0"/>
        <v/>
      </c>
    </row>
  </sheetData>
  <mergeCells count="7">
    <mergeCell ref="A4:K4"/>
    <mergeCell ref="A1:B2"/>
    <mergeCell ref="D7:D25"/>
    <mergeCell ref="C3:I3"/>
    <mergeCell ref="J3:K3"/>
    <mergeCell ref="C1:K2"/>
    <mergeCell ref="A3:B3"/>
  </mergeCells>
  <conditionalFormatting sqref="A7:C7 A8:A67">
    <cfRule type="expression" dxfId="2" priority="5">
      <formula>$AA7=1</formula>
    </cfRule>
  </conditionalFormatting>
  <conditionalFormatting sqref="B8:C63">
    <cfRule type="expression" dxfId="1" priority="3">
      <formula>$AA8=1</formula>
    </cfRule>
  </conditionalFormatting>
  <conditionalFormatting sqref="D7:K7 D26:K68 E8:K25">
    <cfRule type="expression" dxfId="0" priority="1">
      <formula>$AA7=1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0000000}">
          <x14:formula1>
            <xm:f>Hoja2!$A$1:$A$9</xm:f>
          </x14:formula1>
          <xm:sqref>G7:G68</xm:sqref>
        </x14:dataValidation>
        <x14:dataValidation type="list" allowBlank="1" showInputMessage="1" showErrorMessage="1" xr:uid="{E09E8C14-C209-47C5-9ED4-D5DE870622FA}">
          <x14:formula1>
            <xm:f>Hoja2!$B$2:$B$20</xm:f>
          </x14:formula1>
          <xm:sqref>E7:E68</xm:sqref>
        </x14:dataValidation>
        <x14:dataValidation type="list" allowBlank="1" showInputMessage="1" showErrorMessage="1" xr:uid="{EC1F25B8-5E90-467D-8C8E-8BE2108972AD}">
          <x14:formula1>
            <xm:f>Hoja2!$D$1:$D$13</xm:f>
          </x14:formula1>
          <xm:sqref>C3:I3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0"/>
  <sheetViews>
    <sheetView workbookViewId="0">
      <selection activeCell="J10" sqref="J10"/>
    </sheetView>
  </sheetViews>
  <sheetFormatPr baseColWidth="10" defaultRowHeight="15" x14ac:dyDescent="0.25"/>
  <cols>
    <col min="2" max="2" width="12.85546875" customWidth="1"/>
    <col min="4" max="4" width="13.7109375" customWidth="1"/>
  </cols>
  <sheetData>
    <row r="1" spans="1:19" x14ac:dyDescent="0.25">
      <c r="A1" s="1" t="s">
        <v>5</v>
      </c>
      <c r="B1" s="1" t="s">
        <v>17</v>
      </c>
      <c r="C1" s="1" t="s">
        <v>18</v>
      </c>
      <c r="D1" s="6" t="s">
        <v>44</v>
      </c>
      <c r="E1" s="4" t="s">
        <v>6</v>
      </c>
      <c r="F1" s="1" t="s">
        <v>70</v>
      </c>
    </row>
    <row r="2" spans="1:19" ht="38.25" x14ac:dyDescent="0.25">
      <c r="A2" s="2" t="s">
        <v>8</v>
      </c>
      <c r="B2" s="2" t="s">
        <v>49</v>
      </c>
      <c r="C2" s="5" t="s">
        <v>19</v>
      </c>
      <c r="D2" s="7" t="s">
        <v>32</v>
      </c>
      <c r="E2" s="9" t="s">
        <v>65</v>
      </c>
      <c r="F2" s="10">
        <v>100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spans="1:19" ht="38.25" x14ac:dyDescent="0.25">
      <c r="A3" s="2" t="s">
        <v>9</v>
      </c>
      <c r="B3" s="2" t="s">
        <v>63</v>
      </c>
      <c r="C3" s="5" t="s">
        <v>20</v>
      </c>
      <c r="D3" s="7" t="s">
        <v>33</v>
      </c>
      <c r="E3" s="9" t="s">
        <v>69</v>
      </c>
      <c r="F3" s="10">
        <v>94.02</v>
      </c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19" ht="38.25" x14ac:dyDescent="0.25">
      <c r="A4" s="2" t="s">
        <v>10</v>
      </c>
      <c r="B4" s="2" t="s">
        <v>53</v>
      </c>
      <c r="C4" s="5" t="s">
        <v>21</v>
      </c>
      <c r="D4" s="7" t="s">
        <v>34</v>
      </c>
      <c r="E4" s="9" t="s">
        <v>66</v>
      </c>
      <c r="F4" s="10" t="s">
        <v>71</v>
      </c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</row>
    <row r="5" spans="1:19" ht="63.75" x14ac:dyDescent="0.25">
      <c r="A5" s="2" t="s">
        <v>11</v>
      </c>
      <c r="B5" s="2" t="s">
        <v>50</v>
      </c>
      <c r="C5" s="5" t="s">
        <v>22</v>
      </c>
      <c r="D5" s="7" t="s">
        <v>35</v>
      </c>
      <c r="E5" s="9" t="s">
        <v>66</v>
      </c>
      <c r="F5" s="10">
        <v>92.97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1:19" ht="51" x14ac:dyDescent="0.25">
      <c r="A6" s="2" t="s">
        <v>12</v>
      </c>
      <c r="B6" s="2" t="s">
        <v>61</v>
      </c>
      <c r="C6" s="5" t="s">
        <v>23</v>
      </c>
      <c r="D6" s="8" t="s">
        <v>36</v>
      </c>
      <c r="E6" s="9" t="s">
        <v>66</v>
      </c>
      <c r="F6" s="10" t="s">
        <v>71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pans="1:19" ht="38.25" x14ac:dyDescent="0.25">
      <c r="A7" s="2" t="s">
        <v>13</v>
      </c>
      <c r="B7" s="2" t="s">
        <v>62</v>
      </c>
      <c r="C7" s="5" t="s">
        <v>24</v>
      </c>
      <c r="D7" s="7" t="s">
        <v>37</v>
      </c>
      <c r="E7" s="9" t="s">
        <v>66</v>
      </c>
      <c r="F7" s="10">
        <v>86.14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</row>
    <row r="8" spans="1:19" ht="63.75" x14ac:dyDescent="0.25">
      <c r="A8" s="2" t="s">
        <v>14</v>
      </c>
      <c r="B8" s="2" t="s">
        <v>60</v>
      </c>
      <c r="C8" s="5" t="s">
        <v>25</v>
      </c>
      <c r="D8" s="7" t="s">
        <v>38</v>
      </c>
      <c r="E8" s="9" t="s">
        <v>66</v>
      </c>
      <c r="F8" s="10">
        <v>68.55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</row>
    <row r="9" spans="1:19" ht="51" x14ac:dyDescent="0.25">
      <c r="A9" s="2" t="s">
        <v>15</v>
      </c>
      <c r="B9" s="2" t="s">
        <v>45</v>
      </c>
      <c r="C9" s="5" t="s">
        <v>26</v>
      </c>
      <c r="D9" s="7" t="s">
        <v>39</v>
      </c>
      <c r="E9" s="9" t="s">
        <v>66</v>
      </c>
      <c r="F9" s="10">
        <v>89.8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</row>
    <row r="10" spans="1:19" ht="102" x14ac:dyDescent="0.25">
      <c r="A10" s="3"/>
      <c r="B10" s="2" t="s">
        <v>48</v>
      </c>
      <c r="C10" s="5" t="s">
        <v>27</v>
      </c>
      <c r="D10" s="7" t="s">
        <v>40</v>
      </c>
      <c r="E10" s="9" t="s">
        <v>67</v>
      </c>
      <c r="F10" s="10">
        <v>88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</row>
    <row r="11" spans="1:19" ht="63.75" x14ac:dyDescent="0.25">
      <c r="A11" s="3"/>
      <c r="B11" s="2" t="s">
        <v>51</v>
      </c>
      <c r="C11" s="5" t="s">
        <v>28</v>
      </c>
      <c r="D11" s="7" t="s">
        <v>41</v>
      </c>
      <c r="E11" s="9" t="s">
        <v>68</v>
      </c>
      <c r="F11" s="10">
        <v>71.290000000000006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</row>
    <row r="12" spans="1:19" ht="76.5" x14ac:dyDescent="0.25">
      <c r="A12" s="3"/>
      <c r="B12" s="2" t="s">
        <v>46</v>
      </c>
      <c r="C12" s="5" t="s">
        <v>29</v>
      </c>
      <c r="D12" s="7" t="s">
        <v>42</v>
      </c>
      <c r="E12" s="9" t="s">
        <v>68</v>
      </c>
      <c r="F12" s="10">
        <v>75.61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</row>
    <row r="13" spans="1:19" ht="51" x14ac:dyDescent="0.25">
      <c r="A13" s="3"/>
      <c r="B13" s="2" t="s">
        <v>54</v>
      </c>
      <c r="C13" s="5" t="s">
        <v>30</v>
      </c>
      <c r="D13" s="7" t="s">
        <v>43</v>
      </c>
      <c r="E13" s="9" t="s">
        <v>68</v>
      </c>
      <c r="F13" s="10" t="s">
        <v>71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</row>
    <row r="14" spans="1:19" ht="38.25" x14ac:dyDescent="0.25">
      <c r="A14" s="3"/>
      <c r="B14" s="2" t="s">
        <v>57</v>
      </c>
      <c r="C14" s="2" t="s">
        <v>31</v>
      </c>
      <c r="D14" s="3"/>
      <c r="E14" s="3"/>
      <c r="F14" s="10">
        <v>93.46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</row>
    <row r="15" spans="1:19" ht="25.5" x14ac:dyDescent="0.25">
      <c r="A15" s="3"/>
      <c r="B15" s="2" t="s">
        <v>47</v>
      </c>
      <c r="C15" s="3"/>
      <c r="D15" s="3"/>
      <c r="E15" s="3"/>
      <c r="F15" s="10">
        <v>94.9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</row>
    <row r="16" spans="1:19" ht="25.5" x14ac:dyDescent="0.25">
      <c r="A16" s="3"/>
      <c r="B16" s="2" t="s">
        <v>56</v>
      </c>
      <c r="C16" s="3"/>
      <c r="D16" s="3"/>
      <c r="E16" s="3"/>
      <c r="F16" s="10">
        <v>83.33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</row>
    <row r="17" spans="1:19" ht="51" x14ac:dyDescent="0.25">
      <c r="A17" s="3"/>
      <c r="B17" s="2" t="s">
        <v>58</v>
      </c>
      <c r="C17" s="3"/>
      <c r="D17" s="3"/>
      <c r="E17" s="3"/>
      <c r="F17" s="10">
        <v>86.49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19" ht="25.5" x14ac:dyDescent="0.25">
      <c r="A18" s="3"/>
      <c r="B18" s="2" t="s">
        <v>52</v>
      </c>
      <c r="C18" s="3"/>
      <c r="D18" s="3"/>
      <c r="E18" s="3"/>
      <c r="F18" s="10">
        <v>80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</row>
    <row r="19" spans="1:19" ht="25.5" x14ac:dyDescent="0.25">
      <c r="A19" s="3"/>
      <c r="B19" s="2" t="s">
        <v>55</v>
      </c>
      <c r="C19" s="3"/>
      <c r="D19" s="3"/>
      <c r="E19" s="3"/>
      <c r="F19" s="10">
        <v>86.11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19" ht="63.75" x14ac:dyDescent="0.25">
      <c r="A20" s="3"/>
      <c r="B20" s="2" t="s">
        <v>59</v>
      </c>
      <c r="C20" s="3"/>
      <c r="D20" s="3"/>
      <c r="E20" s="3"/>
      <c r="F20" s="10">
        <v>87.58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</sheetData>
  <sortState xmlns:xlrd2="http://schemas.microsoft.com/office/spreadsheetml/2017/richdata2" ref="B2:B20">
    <sortCondition ref="B2:B20"/>
  </sortState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7784fa80-0515-459a-97e3-40113f9e5abc}" enabled="0" method="" siteId="{7784fa80-0515-459a-97e3-40113f9e5abc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Plan_612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Vivian Lorena Galindo Piracoca</cp:lastModifiedBy>
  <dcterms:created xsi:type="dcterms:W3CDTF">2024-03-19T16:03:57Z</dcterms:created>
  <dcterms:modified xsi:type="dcterms:W3CDTF">2024-11-28T21:19:48Z</dcterms:modified>
</cp:coreProperties>
</file>